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.petcu.AERO\Desktop\"/>
    </mc:Choice>
  </mc:AlternateContent>
  <xr:revisionPtr revIDLastSave="0" documentId="13_ncr:1_{B8C9747F-BED2-47A2-8F29-33A6878F602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LANCE SHEET 31.12.2022" sheetId="1" r:id="rId1"/>
    <sheet name="PROFIT OR LOSS 31.12.2022" sheetId="2" r:id="rId2"/>
    <sheet name="CASH FLOW 31.12.2022" sheetId="3" r:id="rId3"/>
    <sheet name="OTHER INCOMES 31.12.2022" sheetId="5" r:id="rId4"/>
  </sheets>
  <definedNames>
    <definedName name="_xlnm.Print_Titles" localSheetId="0">'BALANCE SHEET 31.12.2022'!$1:$2</definedName>
    <definedName name="_xlnm.Print_Titles" localSheetId="1">'PROFIT OR LOSS 31.12.2022'!$1:$2</definedName>
  </definedNames>
  <calcPr calcId="191029"/>
</workbook>
</file>

<file path=xl/calcChain.xml><?xml version="1.0" encoding="utf-8"?>
<calcChain xmlns="http://schemas.openxmlformats.org/spreadsheetml/2006/main">
  <c r="C13" i="5" l="1"/>
  <c r="D11" i="5"/>
  <c r="D13" i="5" s="1"/>
  <c r="C11" i="5"/>
  <c r="D9" i="3"/>
  <c r="C9" i="3"/>
  <c r="D24" i="2"/>
  <c r="C24" i="2"/>
  <c r="D20" i="2"/>
  <c r="C20" i="2"/>
  <c r="D11" i="2"/>
  <c r="D21" i="2" s="1"/>
  <c r="D25" i="2" s="1"/>
  <c r="D27" i="2" s="1"/>
  <c r="C11" i="2"/>
  <c r="C21" i="2" s="1"/>
  <c r="C25" i="2" s="1"/>
  <c r="C27" i="2" s="1"/>
  <c r="D45" i="1"/>
  <c r="C45" i="1"/>
  <c r="D43" i="1"/>
  <c r="C43" i="1"/>
  <c r="D35" i="1"/>
  <c r="C35" i="1"/>
  <c r="D30" i="1"/>
  <c r="C30" i="1"/>
  <c r="D19" i="1"/>
  <c r="C19" i="1"/>
  <c r="D13" i="1"/>
  <c r="C13" i="1"/>
  <c r="C20" i="1" s="1"/>
  <c r="D20" i="1" l="1"/>
  <c r="D46" i="1"/>
  <c r="C46" i="1"/>
  <c r="C47" i="1"/>
  <c r="D47" i="1"/>
  <c r="C10" i="3"/>
  <c r="D10" i="3"/>
  <c r="C19" i="3"/>
  <c r="D19" i="3"/>
  <c r="C23" i="3"/>
  <c r="D23" i="3"/>
  <c r="D25" i="3" l="1"/>
  <c r="D28" i="3" s="1"/>
  <c r="C25" i="3"/>
  <c r="C28" i="3" s="1"/>
</calcChain>
</file>

<file path=xl/sharedStrings.xml><?xml version="1.0" encoding="utf-8"?>
<sst xmlns="http://schemas.openxmlformats.org/spreadsheetml/2006/main" count="170" uniqueCount="120">
  <si>
    <t/>
  </si>
  <si>
    <t>6</t>
  </si>
  <si>
    <t>5</t>
  </si>
  <si>
    <t>32</t>
  </si>
  <si>
    <t>7</t>
  </si>
  <si>
    <t>17</t>
  </si>
  <si>
    <t>31</t>
  </si>
  <si>
    <t>10</t>
  </si>
  <si>
    <t>8, 9,18</t>
  </si>
  <si>
    <t>23</t>
  </si>
  <si>
    <t>11</t>
  </si>
  <si>
    <t>12</t>
  </si>
  <si>
    <t>14</t>
  </si>
  <si>
    <t>16</t>
  </si>
  <si>
    <t>13</t>
  </si>
  <si>
    <t>15,18</t>
  </si>
  <si>
    <t>19</t>
  </si>
  <si>
    <t>20</t>
  </si>
  <si>
    <t>5; 6; 20</t>
  </si>
  <si>
    <t>21</t>
  </si>
  <si>
    <t>22</t>
  </si>
  <si>
    <t>17; 23</t>
  </si>
  <si>
    <t>7,27</t>
  </si>
  <si>
    <t>AEROSTAR S.A. BACĂU
INDIVIDUAL STATEMENT OF THE FINANCIAL POSITION FOR THE FINANCIAL YEAR ENDED ON 31 DECEMBER 2022
(all amounts are expressed in thousand lei, unless otherwise specified)</t>
  </si>
  <si>
    <t>31 december 2022</t>
  </si>
  <si>
    <t>31 december 2021</t>
  </si>
  <si>
    <t>ASSETS</t>
  </si>
  <si>
    <t>Non-current assets</t>
  </si>
  <si>
    <t>Property, plant and equipment</t>
  </si>
  <si>
    <t>Intangible assets</t>
  </si>
  <si>
    <t>Investment property</t>
  </si>
  <si>
    <t>Rights to use the assets under lease</t>
  </si>
  <si>
    <t>Financial assets</t>
  </si>
  <si>
    <t>Receivables regarding deferred profit tax</t>
  </si>
  <si>
    <t>Total non-current assets</t>
  </si>
  <si>
    <t>Current assets</t>
  </si>
  <si>
    <t>Inventories</t>
  </si>
  <si>
    <t>Trade receivables and other receivables</t>
  </si>
  <si>
    <t>Short-term prepaid expenses</t>
  </si>
  <si>
    <t>Total current assets</t>
  </si>
  <si>
    <t>Total assets</t>
  </si>
  <si>
    <t>COMPANY EQUITY AND LIABILITIES</t>
  </si>
  <si>
    <t>Capital and reserves</t>
  </si>
  <si>
    <t>Share capital</t>
  </si>
  <si>
    <t>Current result</t>
  </si>
  <si>
    <t>Result carried-forward</t>
  </si>
  <si>
    <t>Reserve</t>
  </si>
  <si>
    <t>Deferred income tax recognized on account of equity</t>
  </si>
  <si>
    <t>Distribution of profit for legal reserve</t>
  </si>
  <si>
    <t>Total equity</t>
  </si>
  <si>
    <t>Long-term liabilities</t>
  </si>
  <si>
    <t>Liabilities regarding deferred income tax</t>
  </si>
  <si>
    <t>Subsidies for long-term investments</t>
  </si>
  <si>
    <t>Other long-term liabilities</t>
  </si>
  <si>
    <t>Total long-term liabilities</t>
  </si>
  <si>
    <t>Long-term provisions</t>
  </si>
  <si>
    <t>Current liabilities</t>
  </si>
  <si>
    <t>Trade liabilities</t>
  </si>
  <si>
    <t>Liability with current income tax</t>
  </si>
  <si>
    <t xml:space="preserve">Prepaid income </t>
  </si>
  <si>
    <t xml:space="preserve">Subsidies for short-term investments </t>
  </si>
  <si>
    <t>Other current liabilities</t>
  </si>
  <si>
    <t>Total current liabilities</t>
  </si>
  <si>
    <t>Short-term provisions</t>
  </si>
  <si>
    <t>Total provisions</t>
  </si>
  <si>
    <t>Total liabilities</t>
  </si>
  <si>
    <t>Total company equity, liabilities and provisions</t>
  </si>
  <si>
    <t xml:space="preserve">AEROSTAR S.A. BACĂU
INDIVIDUAL STATEMENT OF PROFIT OR LOSS
FOR THE FINANCIAL YEAR ENDED ON 31 DECEMBER 2022
(all amounts are expressed in thousand lei, unless otherwise specified)
</t>
  </si>
  <si>
    <t>Note</t>
  </si>
  <si>
    <t>Operating income</t>
  </si>
  <si>
    <t>Sales revenue</t>
  </si>
  <si>
    <t>Other revenue</t>
  </si>
  <si>
    <t>Revenue related to stocks of finished products and production in progress</t>
  </si>
  <si>
    <t>Income from the production of assets</t>
  </si>
  <si>
    <t>Income from operating subsidies</t>
  </si>
  <si>
    <t>Total operating income</t>
  </si>
  <si>
    <t>Operating costs</t>
  </si>
  <si>
    <t>Material expenses</t>
  </si>
  <si>
    <t>Expenses on employee benefits</t>
  </si>
  <si>
    <t>Depreciation expenses of assets</t>
  </si>
  <si>
    <t>Net income (expenses) from adjustments on current assets</t>
  </si>
  <si>
    <t>Net income (expenses) from adjustments to provisions</t>
  </si>
  <si>
    <t>Expenditure on external benefits</t>
  </si>
  <si>
    <t>Other expenses</t>
  </si>
  <si>
    <t>Total operating expenses</t>
  </si>
  <si>
    <t>Profit/loss from operating activity</t>
  </si>
  <si>
    <t>Financial income</t>
  </si>
  <si>
    <t>Financial expenses</t>
  </si>
  <si>
    <t>Financial profit/loss</t>
  </si>
  <si>
    <t>Profit before tax</t>
  </si>
  <si>
    <t>Current and deferred income tax</t>
  </si>
  <si>
    <t>Net profit of the period</t>
  </si>
  <si>
    <t xml:space="preserve">AEROSTAR S.A. BACĂU
INDIVIDUAL STATEMENT OF CASH FLOWS FOR
FINANCIAL YEAR ENDED ON 31 DECEMBER 2022 (direct method)
(all amounts are expressed in thousand lei, unless otherwise specified)
</t>
  </si>
  <si>
    <t>CASH FLOWS FROM OPERATIONS</t>
  </si>
  <si>
    <t>collected from customers</t>
  </si>
  <si>
    <t>taxes and excises recovered from State Budget</t>
  </si>
  <si>
    <t>collected as subsidies from the State Budget</t>
  </si>
  <si>
    <t>payments to suppliers and employees</t>
  </si>
  <si>
    <t>payment of taxes, contributions and dues to the State Budget</t>
  </si>
  <si>
    <t>NET CASH FROM OPERATIONS</t>
  </si>
  <si>
    <t xml:space="preserve">CASH FLOWS FROM INVESTMENTS  </t>
  </si>
  <si>
    <t>dividends collected from other entities</t>
  </si>
  <si>
    <t>dividends collected from related entities</t>
  </si>
  <si>
    <t>interest collected from bank deposits set up</t>
  </si>
  <si>
    <t>collected from selling tangible assets</t>
  </si>
  <si>
    <t xml:space="preserve">payments for purchasing fixed assets                                                    </t>
  </si>
  <si>
    <t xml:space="preserve">payments for purchasing tangible and non-tangible fixed assets                                                           </t>
  </si>
  <si>
    <t>NET CASH FROM INVESTMENTS</t>
  </si>
  <si>
    <t>CASH FLOWS FROM FINANCING ACTIVITIES</t>
  </si>
  <si>
    <t>gross dividends paid</t>
  </si>
  <si>
    <t>NET CASH FROM FINANCING 
ACTIVITIES</t>
  </si>
  <si>
    <t>Net increase/decrease of cash and cash equivalents</t>
  </si>
  <si>
    <t>Cash and cash equivalents at the beginning of the period</t>
  </si>
  <si>
    <t>Effect of the exchange rate variation on cash and cash equivalents</t>
  </si>
  <si>
    <t xml:space="preserve">Cash and cash equivalents at the end of the period                        </t>
  </si>
  <si>
    <t xml:space="preserve">AEROSTAR S.A. BACĂU
INDIVIDUAL STATEMENT OF OTHER COMPREHENSIVE INCOME
FOR THE FINANCIAL YEAR ENDED ON 31 DECEMBER 2022
(all amounts are expressed in thousand lei, unless otherwise specified)
</t>
  </si>
  <si>
    <t>Deferred income tax recognized on account equity</t>
  </si>
  <si>
    <t xml:space="preserve">Revaluation at fair value of equity instruments through other elements of the global result </t>
  </si>
  <si>
    <t>Other elements of the global result</t>
  </si>
  <si>
    <t>Total global result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</si>
</sst>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[$-10809]#,##0;\(#,##0\);&quot;-&quot;"/>
    <numFmt numFmtId="165" formatCode="_-* #,##0.00\ _l_e_i_-;\-* #,##0.00\ _l_e_i_-;_-* &quot;-&quot;??\ _l_e_i_-;_-@_-"/>
    <numFmt numFmtId="166" formatCode="_-* #,##0\ _l_e_i_-;\-* #,##0\ _l_e_i_-;_-* &quot;-&quot;??\ _l_e_i_-;_-@_-"/>
  </numFmts>
  <fonts count="12" x14ac:knownFonts="1">
    <font>
      <sz val="11"/>
      <color rgb="FF000000"/>
      <name val="Calibri"/>
      <family val="2"/>
      <scheme val="minor"/>
    </font>
    <font>
      <sz val="10"/>
      <name val="Arial"/>
      <charset val="238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indexed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166" fontId="2" fillId="0" borderId="0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41" fontId="4" fillId="0" borderId="2" xfId="1" applyNumberFormat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4" fillId="0" borderId="0" xfId="1" applyFont="1"/>
    <xf numFmtId="0" fontId="6" fillId="0" borderId="2" xfId="1" applyFont="1" applyBorder="1" applyAlignment="1">
      <alignment vertical="center" wrapText="1"/>
    </xf>
    <xf numFmtId="41" fontId="4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vertical="center" wrapText="1"/>
    </xf>
    <xf numFmtId="41" fontId="4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41" fontId="2" fillId="0" borderId="0" xfId="1" applyNumberFormat="1" applyFon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0" xfId="1" applyFont="1"/>
    <xf numFmtId="41" fontId="2" fillId="2" borderId="0" xfId="1" applyNumberFormat="1" applyFont="1" applyFill="1" applyAlignment="1">
      <alignment vertical="center"/>
    </xf>
    <xf numFmtId="0" fontId="8" fillId="0" borderId="0" xfId="1" applyFont="1"/>
    <xf numFmtId="0" fontId="9" fillId="0" borderId="0" xfId="1" applyFont="1"/>
    <xf numFmtId="0" fontId="7" fillId="0" borderId="0" xfId="1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0" fontId="5" fillId="0" borderId="1" xfId="0" applyFont="1" applyBorder="1" applyAlignment="1">
      <alignment vertical="top" wrapText="1" readingOrder="1"/>
    </xf>
    <xf numFmtId="164" fontId="5" fillId="0" borderId="1" xfId="0" applyNumberFormat="1" applyFont="1" applyBorder="1" applyAlignment="1">
      <alignment horizontal="right" vertical="top" wrapText="1" readingOrder="1"/>
    </xf>
    <xf numFmtId="0" fontId="6" fillId="0" borderId="1" xfId="0" applyFont="1" applyBorder="1" applyAlignment="1">
      <alignment vertical="top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wrapText="1"/>
    </xf>
    <xf numFmtId="0" fontId="4" fillId="0" borderId="6" xfId="0" applyFont="1" applyBorder="1"/>
    <xf numFmtId="41" fontId="4" fillId="0" borderId="6" xfId="0" applyNumberFormat="1" applyFont="1" applyBorder="1"/>
    <xf numFmtId="0" fontId="2" fillId="0" borderId="6" xfId="0" applyFont="1" applyBorder="1"/>
    <xf numFmtId="0" fontId="6" fillId="0" borderId="0" xfId="0" applyFont="1" applyAlignment="1">
      <alignment horizontal="left" vertical="top" wrapText="1" readingOrder="1"/>
    </xf>
    <xf numFmtId="0" fontId="5" fillId="0" borderId="8" xfId="0" applyFont="1" applyBorder="1" applyAlignment="1">
      <alignment vertical="top" wrapText="1" readingOrder="1"/>
    </xf>
    <xf numFmtId="0" fontId="5" fillId="0" borderId="9" xfId="0" applyFont="1" applyBorder="1" applyAlignment="1">
      <alignment vertical="top" wrapText="1" readingOrder="1"/>
    </xf>
    <xf numFmtId="0" fontId="6" fillId="0" borderId="7" xfId="0" applyFont="1" applyBorder="1" applyAlignment="1">
      <alignment horizontal="right" vertical="top" wrapText="1" readingOrder="1"/>
    </xf>
    <xf numFmtId="164" fontId="5" fillId="0" borderId="8" xfId="0" applyNumberFormat="1" applyFont="1" applyBorder="1" applyAlignment="1">
      <alignment horizontal="right" vertical="top" wrapText="1" readingOrder="1"/>
    </xf>
    <xf numFmtId="0" fontId="5" fillId="0" borderId="10" xfId="0" applyFont="1" applyBorder="1" applyAlignment="1">
      <alignment vertical="top" wrapText="1" readingOrder="1"/>
    </xf>
    <xf numFmtId="164" fontId="5" fillId="0" borderId="10" xfId="0" applyNumberFormat="1" applyFont="1" applyBorder="1" applyAlignment="1">
      <alignment horizontal="right" vertical="top" wrapText="1" readingOrder="1"/>
    </xf>
    <xf numFmtId="0" fontId="6" fillId="0" borderId="3" xfId="0" applyFont="1" applyBorder="1" applyAlignment="1">
      <alignment vertical="top" wrapText="1" readingOrder="1"/>
    </xf>
    <xf numFmtId="164" fontId="5" fillId="0" borderId="9" xfId="0" applyNumberFormat="1" applyFont="1" applyBorder="1" applyAlignment="1">
      <alignment horizontal="right" vertical="top" wrapText="1" readingOrder="1"/>
    </xf>
    <xf numFmtId="164" fontId="6" fillId="0" borderId="3" xfId="0" applyNumberFormat="1" applyFont="1" applyBorder="1" applyAlignment="1">
      <alignment horizontal="right" vertical="top" wrapText="1" readingOrder="1"/>
    </xf>
    <xf numFmtId="0" fontId="5" fillId="0" borderId="7" xfId="0" applyFont="1" applyBorder="1" applyAlignment="1">
      <alignment vertical="top" wrapText="1" readingOrder="1"/>
    </xf>
    <xf numFmtId="164" fontId="5" fillId="0" borderId="0" xfId="0" applyNumberFormat="1" applyFont="1" applyAlignment="1">
      <alignment horizontal="right" vertical="top" wrapText="1" readingOrder="1"/>
    </xf>
    <xf numFmtId="164" fontId="5" fillId="0" borderId="2" xfId="0" applyNumberFormat="1" applyFont="1" applyBorder="1" applyAlignment="1">
      <alignment horizontal="right" vertical="top" wrapText="1" readingOrder="1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41" fontId="4" fillId="0" borderId="5" xfId="0" applyNumberFormat="1" applyFont="1" applyBorder="1"/>
    <xf numFmtId="164" fontId="5" fillId="0" borderId="11" xfId="0" applyNumberFormat="1" applyFont="1" applyBorder="1" applyAlignment="1">
      <alignment horizontal="right" vertical="top" wrapText="1" readingOrder="1"/>
    </xf>
    <xf numFmtId="49" fontId="4" fillId="0" borderId="4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2" xfId="0" applyFont="1" applyBorder="1"/>
    <xf numFmtId="0" fontId="10" fillId="0" borderId="10" xfId="0" applyFont="1" applyBorder="1"/>
    <xf numFmtId="0" fontId="10" fillId="0" borderId="6" xfId="0" applyFont="1" applyBorder="1" applyAlignment="1">
      <alignment vertical="center" wrapText="1"/>
    </xf>
    <xf numFmtId="0" fontId="10" fillId="0" borderId="12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showGridLines="0" tabSelected="1" zoomScaleNormal="100" workbookViewId="0">
      <pane ySplit="2" topLeftCell="A3" activePane="bottomLeft" state="frozen"/>
      <selection pane="bottomLeft" activeCell="F17" sqref="F17"/>
    </sheetView>
  </sheetViews>
  <sheetFormatPr defaultRowHeight="15.75" x14ac:dyDescent="0.25"/>
  <cols>
    <col min="1" max="1" width="50.7109375" style="26" customWidth="1"/>
    <col min="2" max="2" width="15.7109375" style="26" customWidth="1"/>
    <col min="3" max="4" width="20.7109375" style="26" customWidth="1"/>
    <col min="5" max="5" width="14.7109375" style="26" customWidth="1"/>
    <col min="6" max="6" width="20" style="26" customWidth="1"/>
    <col min="7" max="16384" width="9.140625" style="26"/>
  </cols>
  <sheetData>
    <row r="1" spans="1:4" ht="1.35" customHeight="1" x14ac:dyDescent="0.25"/>
    <row r="2" spans="1:4" ht="67.5" customHeight="1" x14ac:dyDescent="0.25">
      <c r="A2" s="77" t="s">
        <v>23</v>
      </c>
      <c r="B2" s="77"/>
      <c r="C2" s="77"/>
      <c r="D2" s="77"/>
    </row>
    <row r="3" spans="1:4" x14ac:dyDescent="0.25">
      <c r="A3" s="39"/>
      <c r="B3" s="39"/>
      <c r="C3" s="39"/>
      <c r="D3" s="39"/>
    </row>
    <row r="4" spans="1:4" ht="18.75" customHeight="1" thickBot="1" x14ac:dyDescent="0.3">
      <c r="A4" s="27" t="s">
        <v>0</v>
      </c>
      <c r="B4" s="28" t="s">
        <v>68</v>
      </c>
      <c r="C4" s="68" t="s">
        <v>24</v>
      </c>
      <c r="D4" s="68" t="s">
        <v>25</v>
      </c>
    </row>
    <row r="5" spans="1:4" x14ac:dyDescent="0.25">
      <c r="A5" s="69" t="s">
        <v>26</v>
      </c>
      <c r="B5" s="29"/>
      <c r="C5" s="30" t="s">
        <v>0</v>
      </c>
      <c r="D5" s="30" t="s">
        <v>0</v>
      </c>
    </row>
    <row r="6" spans="1:4" x14ac:dyDescent="0.25">
      <c r="A6" s="69" t="s">
        <v>27</v>
      </c>
      <c r="B6" s="29"/>
      <c r="C6" s="30" t="s">
        <v>0</v>
      </c>
      <c r="D6" s="30" t="s">
        <v>0</v>
      </c>
    </row>
    <row r="7" spans="1:4" x14ac:dyDescent="0.25">
      <c r="A7" s="70" t="s">
        <v>28</v>
      </c>
      <c r="B7" s="29" t="s">
        <v>1</v>
      </c>
      <c r="C7" s="32">
        <v>166176</v>
      </c>
      <c r="D7" s="32">
        <v>163914</v>
      </c>
    </row>
    <row r="8" spans="1:4" x14ac:dyDescent="0.25">
      <c r="A8" s="70" t="s">
        <v>29</v>
      </c>
      <c r="B8" s="29" t="s">
        <v>2</v>
      </c>
      <c r="C8" s="32">
        <v>859</v>
      </c>
      <c r="D8" s="32">
        <v>688</v>
      </c>
    </row>
    <row r="9" spans="1:4" x14ac:dyDescent="0.25">
      <c r="A9" s="70" t="s">
        <v>30</v>
      </c>
      <c r="B9" s="29" t="s">
        <v>1</v>
      </c>
      <c r="C9" s="32">
        <v>6514</v>
      </c>
      <c r="D9" s="32">
        <v>6395</v>
      </c>
    </row>
    <row r="10" spans="1:4" x14ac:dyDescent="0.25">
      <c r="A10" s="70" t="s">
        <v>31</v>
      </c>
      <c r="B10" s="29" t="s">
        <v>3</v>
      </c>
      <c r="C10" s="32">
        <v>1753</v>
      </c>
      <c r="D10" s="32">
        <v>1773</v>
      </c>
    </row>
    <row r="11" spans="1:4" x14ac:dyDescent="0.25">
      <c r="A11" s="70" t="s">
        <v>32</v>
      </c>
      <c r="B11" s="29" t="s">
        <v>4</v>
      </c>
      <c r="C11" s="32">
        <v>59029</v>
      </c>
      <c r="D11" s="32">
        <v>52</v>
      </c>
    </row>
    <row r="12" spans="1:4" x14ac:dyDescent="0.25">
      <c r="A12" s="70" t="s">
        <v>33</v>
      </c>
      <c r="B12" s="29" t="s">
        <v>5</v>
      </c>
      <c r="C12" s="32">
        <v>18049</v>
      </c>
      <c r="D12" s="32">
        <v>15788</v>
      </c>
    </row>
    <row r="13" spans="1:4" x14ac:dyDescent="0.25">
      <c r="A13" s="71" t="s">
        <v>34</v>
      </c>
      <c r="B13" s="29"/>
      <c r="C13" s="34">
        <f>SUM(C7:C12)</f>
        <v>252380</v>
      </c>
      <c r="D13" s="34">
        <f>SUM(D7:D12)</f>
        <v>188610</v>
      </c>
    </row>
    <row r="14" spans="1:4" x14ac:dyDescent="0.25">
      <c r="A14" s="69" t="s">
        <v>35</v>
      </c>
      <c r="B14" s="29"/>
      <c r="C14" s="51" t="s">
        <v>0</v>
      </c>
      <c r="D14" s="51" t="s">
        <v>0</v>
      </c>
    </row>
    <row r="15" spans="1:4" x14ac:dyDescent="0.25">
      <c r="A15" s="70" t="s">
        <v>36</v>
      </c>
      <c r="B15" s="29" t="s">
        <v>7</v>
      </c>
      <c r="C15" s="32">
        <v>130610</v>
      </c>
      <c r="D15" s="32">
        <v>98770</v>
      </c>
    </row>
    <row r="16" spans="1:4" x14ac:dyDescent="0.25">
      <c r="A16" s="70" t="s">
        <v>37</v>
      </c>
      <c r="B16" s="29" t="s">
        <v>8</v>
      </c>
      <c r="C16" s="32">
        <v>83982</v>
      </c>
      <c r="D16" s="32">
        <v>59801</v>
      </c>
    </row>
    <row r="17" spans="1:4" x14ac:dyDescent="0.25">
      <c r="A17" s="70" t="s">
        <v>38</v>
      </c>
      <c r="B17" s="29" t="s">
        <v>6</v>
      </c>
      <c r="C17" s="32">
        <v>617</v>
      </c>
      <c r="D17" s="32">
        <v>579</v>
      </c>
    </row>
    <row r="18" spans="1:4" x14ac:dyDescent="0.25">
      <c r="A18" s="70" t="s">
        <v>38</v>
      </c>
      <c r="B18" s="29" t="s">
        <v>10</v>
      </c>
      <c r="C18" s="57">
        <v>246173</v>
      </c>
      <c r="D18" s="57">
        <v>274471</v>
      </c>
    </row>
    <row r="19" spans="1:4" ht="16.5" thickBot="1" x14ac:dyDescent="0.3">
      <c r="A19" s="72" t="s">
        <v>39</v>
      </c>
      <c r="B19" s="29"/>
      <c r="C19" s="52">
        <f>SUM(C15:C18)</f>
        <v>461382</v>
      </c>
      <c r="D19" s="52">
        <f>SUM(D15:D18)</f>
        <v>433621</v>
      </c>
    </row>
    <row r="20" spans="1:4" ht="16.5" thickBot="1" x14ac:dyDescent="0.3">
      <c r="A20" s="73" t="s">
        <v>40</v>
      </c>
      <c r="B20" s="29"/>
      <c r="C20" s="56">
        <f>C13+C19</f>
        <v>713762</v>
      </c>
      <c r="D20" s="56">
        <f>D13+D19</f>
        <v>622231</v>
      </c>
    </row>
    <row r="21" spans="1:4" x14ac:dyDescent="0.25">
      <c r="A21" s="27"/>
      <c r="B21" s="29"/>
      <c r="C21" s="59"/>
      <c r="D21" s="59"/>
    </row>
    <row r="22" spans="1:4" x14ac:dyDescent="0.25">
      <c r="A22" s="69" t="s">
        <v>41</v>
      </c>
      <c r="B22" s="29"/>
      <c r="C22" s="30" t="s">
        <v>0</v>
      </c>
      <c r="D22" s="30" t="s">
        <v>0</v>
      </c>
    </row>
    <row r="23" spans="1:4" x14ac:dyDescent="0.25">
      <c r="A23" s="69" t="s">
        <v>42</v>
      </c>
      <c r="B23" s="29"/>
      <c r="C23" s="30" t="s">
        <v>0</v>
      </c>
      <c r="D23" s="30" t="s">
        <v>0</v>
      </c>
    </row>
    <row r="24" spans="1:4" x14ac:dyDescent="0.25">
      <c r="A24" s="70" t="s">
        <v>43</v>
      </c>
      <c r="B24" s="29" t="s">
        <v>11</v>
      </c>
      <c r="C24" s="32">
        <v>48729</v>
      </c>
      <c r="D24" s="32">
        <v>48729</v>
      </c>
    </row>
    <row r="25" spans="1:4" x14ac:dyDescent="0.25">
      <c r="A25" s="70" t="s">
        <v>44</v>
      </c>
      <c r="B25" s="29" t="s">
        <v>11</v>
      </c>
      <c r="C25" s="32">
        <v>90273</v>
      </c>
      <c r="D25" s="32">
        <v>59940</v>
      </c>
    </row>
    <row r="26" spans="1:4" x14ac:dyDescent="0.25">
      <c r="A26" s="70" t="s">
        <v>45</v>
      </c>
      <c r="B26" s="29" t="s">
        <v>11</v>
      </c>
      <c r="C26" s="32">
        <v>50938</v>
      </c>
      <c r="D26" s="32">
        <v>51148</v>
      </c>
    </row>
    <row r="27" spans="1:4" x14ac:dyDescent="0.25">
      <c r="A27" s="70" t="s">
        <v>46</v>
      </c>
      <c r="B27" s="29" t="s">
        <v>11</v>
      </c>
      <c r="C27" s="32">
        <v>331384</v>
      </c>
      <c r="D27" s="32">
        <v>284365</v>
      </c>
    </row>
    <row r="28" spans="1:4" x14ac:dyDescent="0.25">
      <c r="A28" s="31" t="s">
        <v>47</v>
      </c>
      <c r="B28" s="29" t="s">
        <v>5</v>
      </c>
      <c r="C28" s="32">
        <v>-19654</v>
      </c>
      <c r="D28" s="32">
        <v>-17134</v>
      </c>
    </row>
    <row r="29" spans="1:4" x14ac:dyDescent="0.25">
      <c r="A29" s="55" t="s">
        <v>48</v>
      </c>
      <c r="B29" s="29" t="s">
        <v>11</v>
      </c>
      <c r="C29" s="57">
        <v>-7961</v>
      </c>
      <c r="D29" s="57">
        <v>-5660</v>
      </c>
    </row>
    <row r="30" spans="1:4" x14ac:dyDescent="0.25">
      <c r="A30" s="69" t="s">
        <v>49</v>
      </c>
      <c r="B30" s="29" t="s">
        <v>11</v>
      </c>
      <c r="C30" s="60">
        <f>SUM(C24:C29)</f>
        <v>493709</v>
      </c>
      <c r="D30" s="60">
        <f>SUM(D24:D29)</f>
        <v>421388</v>
      </c>
    </row>
    <row r="31" spans="1:4" x14ac:dyDescent="0.25">
      <c r="A31" s="58" t="s">
        <v>50</v>
      </c>
      <c r="B31" s="29"/>
      <c r="C31" s="30" t="s">
        <v>0</v>
      </c>
      <c r="D31" s="30" t="s">
        <v>0</v>
      </c>
    </row>
    <row r="32" spans="1:4" x14ac:dyDescent="0.25">
      <c r="A32" s="31" t="s">
        <v>51</v>
      </c>
      <c r="B32" s="29" t="s">
        <v>5</v>
      </c>
      <c r="C32" s="32">
        <v>21676</v>
      </c>
      <c r="D32" s="32">
        <v>19418</v>
      </c>
    </row>
    <row r="33" spans="1:4" x14ac:dyDescent="0.25">
      <c r="A33" s="31" t="s">
        <v>52</v>
      </c>
      <c r="B33" s="29" t="s">
        <v>12</v>
      </c>
      <c r="C33" s="32">
        <v>2008</v>
      </c>
      <c r="D33" s="32">
        <v>3025</v>
      </c>
    </row>
    <row r="34" spans="1:4" x14ac:dyDescent="0.25">
      <c r="A34" s="55" t="s">
        <v>53</v>
      </c>
      <c r="B34" s="29" t="s">
        <v>13</v>
      </c>
      <c r="C34" s="57">
        <v>1503</v>
      </c>
      <c r="D34" s="57">
        <v>1525</v>
      </c>
    </row>
    <row r="35" spans="1:4" x14ac:dyDescent="0.25">
      <c r="A35" s="49" t="s">
        <v>54</v>
      </c>
      <c r="B35" s="29"/>
      <c r="C35" s="52">
        <f>SUM(C32:C34)</f>
        <v>25187</v>
      </c>
      <c r="D35" s="52">
        <f>SUM(D32:D34)</f>
        <v>23968</v>
      </c>
    </row>
    <row r="36" spans="1:4" x14ac:dyDescent="0.25">
      <c r="A36" s="33" t="s">
        <v>55</v>
      </c>
      <c r="B36" s="29" t="s">
        <v>14</v>
      </c>
      <c r="C36" s="34">
        <v>95271</v>
      </c>
      <c r="D36" s="34">
        <v>105383</v>
      </c>
    </row>
    <row r="37" spans="1:4" x14ac:dyDescent="0.25">
      <c r="A37" s="69" t="s">
        <v>56</v>
      </c>
      <c r="B37" s="29"/>
      <c r="C37" s="51" t="s">
        <v>0</v>
      </c>
      <c r="D37" s="51" t="s">
        <v>0</v>
      </c>
    </row>
    <row r="38" spans="1:4" x14ac:dyDescent="0.25">
      <c r="A38" s="70" t="s">
        <v>57</v>
      </c>
      <c r="B38" s="29" t="s">
        <v>15</v>
      </c>
      <c r="C38" s="32">
        <v>48610</v>
      </c>
      <c r="D38" s="32">
        <v>28450</v>
      </c>
    </row>
    <row r="39" spans="1:4" x14ac:dyDescent="0.25">
      <c r="A39" s="70" t="s">
        <v>58</v>
      </c>
      <c r="B39" s="29" t="s">
        <v>9</v>
      </c>
      <c r="C39" s="32">
        <v>269</v>
      </c>
      <c r="D39" s="32">
        <v>2224</v>
      </c>
    </row>
    <row r="40" spans="1:4" x14ac:dyDescent="0.25">
      <c r="A40" s="70" t="s">
        <v>59</v>
      </c>
      <c r="B40" s="29" t="s">
        <v>6</v>
      </c>
      <c r="C40" s="32">
        <v>1876</v>
      </c>
      <c r="D40" s="32">
        <v>196</v>
      </c>
    </row>
    <row r="41" spans="1:4" x14ac:dyDescent="0.25">
      <c r="A41" s="70" t="s">
        <v>60</v>
      </c>
      <c r="B41" s="29" t="s">
        <v>12</v>
      </c>
      <c r="C41" s="32">
        <v>1020</v>
      </c>
      <c r="D41" s="32">
        <v>1167</v>
      </c>
    </row>
    <row r="42" spans="1:4" x14ac:dyDescent="0.25">
      <c r="A42" s="70" t="s">
        <v>61</v>
      </c>
      <c r="B42" s="29" t="s">
        <v>13</v>
      </c>
      <c r="C42" s="57">
        <v>13297</v>
      </c>
      <c r="D42" s="57">
        <v>13009</v>
      </c>
    </row>
    <row r="43" spans="1:4" x14ac:dyDescent="0.25">
      <c r="A43" s="74" t="s">
        <v>62</v>
      </c>
      <c r="B43" s="29"/>
      <c r="C43" s="52">
        <f>SUM(C38:C42)</f>
        <v>65072</v>
      </c>
      <c r="D43" s="52">
        <f>SUM(D38:D42)</f>
        <v>45046</v>
      </c>
    </row>
    <row r="44" spans="1:4" x14ac:dyDescent="0.25">
      <c r="A44" s="74" t="s">
        <v>63</v>
      </c>
      <c r="B44" s="29" t="s">
        <v>14</v>
      </c>
      <c r="C44" s="34">
        <v>34523</v>
      </c>
      <c r="D44" s="34">
        <v>26446</v>
      </c>
    </row>
    <row r="45" spans="1:4" x14ac:dyDescent="0.25">
      <c r="A45" s="74" t="s">
        <v>64</v>
      </c>
      <c r="B45" s="29"/>
      <c r="C45" s="34">
        <f>C36+C44</f>
        <v>129794</v>
      </c>
      <c r="D45" s="34">
        <f>D36+D44</f>
        <v>131829</v>
      </c>
    </row>
    <row r="46" spans="1:4" x14ac:dyDescent="0.25">
      <c r="A46" s="72" t="s">
        <v>65</v>
      </c>
      <c r="B46" s="29"/>
      <c r="C46" s="34">
        <f>C35+C43</f>
        <v>90259</v>
      </c>
      <c r="D46" s="34">
        <f>D35+D43</f>
        <v>69014</v>
      </c>
    </row>
    <row r="47" spans="1:4" x14ac:dyDescent="0.25">
      <c r="A47" s="33" t="s">
        <v>66</v>
      </c>
      <c r="B47" s="29"/>
      <c r="C47" s="34">
        <f>C30+C45+C46</f>
        <v>713762</v>
      </c>
      <c r="D47" s="34">
        <f>D30+D45+D46</f>
        <v>622231</v>
      </c>
    </row>
    <row r="50" spans="1:5" s="1" customFormat="1" x14ac:dyDescent="0.25">
      <c r="A50" s="6"/>
      <c r="B50" s="3"/>
      <c r="C50" s="2"/>
      <c r="D50" s="5"/>
      <c r="E50" s="5"/>
    </row>
    <row r="51" spans="1:5" s="1" customFormat="1" x14ac:dyDescent="0.25">
      <c r="A51" s="6"/>
      <c r="B51" s="3"/>
      <c r="C51" s="2"/>
      <c r="D51" s="5"/>
      <c r="E51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 r:id="rId1"/>
  <headerFooter alignWithMargins="0">
    <oddFooter>&amp;L&amp;B&amp;"Arial"&amp;8Director general
Alexandru Filip &amp;C&amp;B&amp;"Arial"&amp;8Director financiar
Doru Damaschin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showGridLines="0" workbookViewId="0">
      <pane ySplit="2" topLeftCell="A3" activePane="bottomLeft" state="frozen"/>
      <selection pane="bottomLeft" activeCell="I15" sqref="I15"/>
    </sheetView>
  </sheetViews>
  <sheetFormatPr defaultRowHeight="15.75" x14ac:dyDescent="0.25"/>
  <cols>
    <col min="1" max="1" width="50.7109375" style="26" customWidth="1"/>
    <col min="2" max="2" width="15.7109375" style="26" customWidth="1"/>
    <col min="3" max="4" width="20.7109375" style="26" customWidth="1"/>
    <col min="5" max="5" width="20" style="26" customWidth="1"/>
    <col min="6" max="6" width="12.42578125" style="26" customWidth="1"/>
    <col min="7" max="7" width="13.28515625" style="26" customWidth="1"/>
    <col min="8" max="16384" width="9.140625" style="26"/>
  </cols>
  <sheetData>
    <row r="1" spans="1:4" ht="1.35" customHeight="1" x14ac:dyDescent="0.25"/>
    <row r="2" spans="1:4" ht="69.75" customHeight="1" x14ac:dyDescent="0.25">
      <c r="A2" s="78" t="s">
        <v>67</v>
      </c>
      <c r="B2" s="78"/>
      <c r="C2" s="78"/>
      <c r="D2" s="78"/>
    </row>
    <row r="3" spans="1:4" x14ac:dyDescent="0.25">
      <c r="A3" s="28"/>
      <c r="B3" s="28"/>
      <c r="C3" s="28"/>
      <c r="D3" s="28"/>
    </row>
    <row r="4" spans="1:4" ht="16.5" thickBot="1" x14ac:dyDescent="0.3">
      <c r="A4" s="27" t="s">
        <v>0</v>
      </c>
      <c r="B4" s="28" t="s">
        <v>68</v>
      </c>
      <c r="C4" s="68" t="s">
        <v>24</v>
      </c>
      <c r="D4" s="68" t="s">
        <v>25</v>
      </c>
    </row>
    <row r="5" spans="1:4" x14ac:dyDescent="0.25">
      <c r="A5" s="75" t="s">
        <v>69</v>
      </c>
      <c r="B5" s="29"/>
      <c r="C5" s="30" t="s">
        <v>0</v>
      </c>
      <c r="D5" s="30" t="s">
        <v>0</v>
      </c>
    </row>
    <row r="6" spans="1:4" x14ac:dyDescent="0.25">
      <c r="A6" s="76" t="s">
        <v>70</v>
      </c>
      <c r="B6" s="29" t="s">
        <v>16</v>
      </c>
      <c r="C6" s="63">
        <v>466991</v>
      </c>
      <c r="D6" s="63">
        <v>376434</v>
      </c>
    </row>
    <row r="7" spans="1:4" x14ac:dyDescent="0.25">
      <c r="A7" s="76" t="s">
        <v>71</v>
      </c>
      <c r="B7" s="29" t="s">
        <v>16</v>
      </c>
      <c r="C7" s="63">
        <v>2838</v>
      </c>
      <c r="D7" s="63">
        <v>2993</v>
      </c>
    </row>
    <row r="8" spans="1:4" ht="31.5" x14ac:dyDescent="0.25">
      <c r="A8" s="48" t="s">
        <v>72</v>
      </c>
      <c r="B8" s="29" t="s">
        <v>16</v>
      </c>
      <c r="C8" s="63">
        <v>3334</v>
      </c>
      <c r="D8" s="63">
        <v>1250</v>
      </c>
    </row>
    <row r="9" spans="1:4" x14ac:dyDescent="0.25">
      <c r="A9" s="31" t="s">
        <v>73</v>
      </c>
      <c r="B9" s="29" t="s">
        <v>16</v>
      </c>
      <c r="C9" s="63">
        <v>451</v>
      </c>
      <c r="D9" s="63">
        <v>410</v>
      </c>
    </row>
    <row r="10" spans="1:4" x14ac:dyDescent="0.25">
      <c r="A10" s="31" t="s">
        <v>74</v>
      </c>
      <c r="B10" s="29" t="s">
        <v>16</v>
      </c>
      <c r="C10" s="63">
        <v>169</v>
      </c>
      <c r="D10" s="63">
        <v>1420</v>
      </c>
    </row>
    <row r="11" spans="1:4" x14ac:dyDescent="0.25">
      <c r="A11" s="50" t="s">
        <v>75</v>
      </c>
      <c r="B11" s="29"/>
      <c r="C11" s="34">
        <f>SUM(C6:C10)</f>
        <v>473783</v>
      </c>
      <c r="D11" s="34">
        <f>SUM(D6:D10)</f>
        <v>382507</v>
      </c>
    </row>
    <row r="12" spans="1:4" x14ac:dyDescent="0.25">
      <c r="A12" s="27" t="s">
        <v>76</v>
      </c>
      <c r="B12" s="29"/>
      <c r="C12" s="51" t="s">
        <v>0</v>
      </c>
      <c r="D12" s="51" t="s">
        <v>0</v>
      </c>
    </row>
    <row r="13" spans="1:4" x14ac:dyDescent="0.25">
      <c r="A13" s="31" t="s">
        <v>77</v>
      </c>
      <c r="B13" s="29" t="s">
        <v>17</v>
      </c>
      <c r="C13" s="63">
        <v>-172076</v>
      </c>
      <c r="D13" s="63">
        <v>-121255</v>
      </c>
    </row>
    <row r="14" spans="1:4" x14ac:dyDescent="0.25">
      <c r="A14" s="31" t="s">
        <v>78</v>
      </c>
      <c r="B14" s="29" t="s">
        <v>17</v>
      </c>
      <c r="C14" s="63">
        <v>-147930</v>
      </c>
      <c r="D14" s="63">
        <v>-123111</v>
      </c>
    </row>
    <row r="15" spans="1:4" x14ac:dyDescent="0.25">
      <c r="A15" s="31" t="s">
        <v>79</v>
      </c>
      <c r="B15" s="29" t="s">
        <v>18</v>
      </c>
      <c r="C15" s="63">
        <v>-24105</v>
      </c>
      <c r="D15" s="63">
        <v>-25794</v>
      </c>
    </row>
    <row r="16" spans="1:4" ht="31.5" x14ac:dyDescent="0.25">
      <c r="A16" s="31" t="s">
        <v>80</v>
      </c>
      <c r="B16" s="29" t="s">
        <v>17</v>
      </c>
      <c r="C16" s="32">
        <v>-11678</v>
      </c>
      <c r="D16" s="32">
        <v>1478</v>
      </c>
    </row>
    <row r="17" spans="1:5" x14ac:dyDescent="0.25">
      <c r="A17" s="31" t="s">
        <v>81</v>
      </c>
      <c r="B17" s="29" t="s">
        <v>17</v>
      </c>
      <c r="C17" s="63">
        <v>2054</v>
      </c>
      <c r="D17" s="63">
        <v>-16169</v>
      </c>
    </row>
    <row r="18" spans="1:5" x14ac:dyDescent="0.25">
      <c r="A18" s="31" t="s">
        <v>82</v>
      </c>
      <c r="B18" s="29" t="s">
        <v>17</v>
      </c>
      <c r="C18" s="63">
        <v>-29829</v>
      </c>
      <c r="D18" s="63">
        <v>-28908</v>
      </c>
    </row>
    <row r="19" spans="1:5" x14ac:dyDescent="0.25">
      <c r="A19" s="31" t="s">
        <v>83</v>
      </c>
      <c r="B19" s="29" t="s">
        <v>17</v>
      </c>
      <c r="C19" s="63">
        <v>-6840</v>
      </c>
      <c r="D19" s="63">
        <v>-4925</v>
      </c>
    </row>
    <row r="20" spans="1:5" x14ac:dyDescent="0.25">
      <c r="A20" s="53" t="s">
        <v>84</v>
      </c>
      <c r="B20" s="29"/>
      <c r="C20" s="54">
        <f>SUM(C13:C19)</f>
        <v>-390404</v>
      </c>
      <c r="D20" s="54">
        <f>SUM(D13:D19)</f>
        <v>-318684</v>
      </c>
    </row>
    <row r="21" spans="1:5" x14ac:dyDescent="0.25">
      <c r="A21" s="50" t="s">
        <v>85</v>
      </c>
      <c r="B21" s="29"/>
      <c r="C21" s="56">
        <f>C11+C20</f>
        <v>83379</v>
      </c>
      <c r="D21" s="56">
        <f>D11+D20</f>
        <v>63823</v>
      </c>
    </row>
    <row r="22" spans="1:5" x14ac:dyDescent="0.25">
      <c r="A22" s="31" t="s">
        <v>86</v>
      </c>
      <c r="B22" s="29" t="s">
        <v>19</v>
      </c>
      <c r="C22" s="32">
        <v>25269</v>
      </c>
      <c r="D22" s="32">
        <v>9190</v>
      </c>
    </row>
    <row r="23" spans="1:5" x14ac:dyDescent="0.25">
      <c r="A23" s="55" t="s">
        <v>87</v>
      </c>
      <c r="B23" s="29" t="s">
        <v>20</v>
      </c>
      <c r="C23" s="57">
        <v>-8977</v>
      </c>
      <c r="D23" s="57">
        <v>-3365</v>
      </c>
    </row>
    <row r="24" spans="1:5" x14ac:dyDescent="0.25">
      <c r="A24" s="49" t="s">
        <v>88</v>
      </c>
      <c r="B24" s="29"/>
      <c r="C24" s="52">
        <f>C22+C23</f>
        <v>16292</v>
      </c>
      <c r="D24" s="52">
        <f>D22+D23</f>
        <v>5825</v>
      </c>
    </row>
    <row r="25" spans="1:5" x14ac:dyDescent="0.25">
      <c r="A25" s="33" t="s">
        <v>89</v>
      </c>
      <c r="B25" s="29"/>
      <c r="C25" s="34">
        <f>C21+C24</f>
        <v>99671</v>
      </c>
      <c r="D25" s="34">
        <f>D21+D24</f>
        <v>69648</v>
      </c>
    </row>
    <row r="26" spans="1:5" x14ac:dyDescent="0.25">
      <c r="A26" s="35" t="s">
        <v>90</v>
      </c>
      <c r="B26" s="29" t="s">
        <v>21</v>
      </c>
      <c r="C26" s="36">
        <v>-9398</v>
      </c>
      <c r="D26" s="36">
        <v>-9708</v>
      </c>
    </row>
    <row r="27" spans="1:5" x14ac:dyDescent="0.25">
      <c r="A27" s="33" t="s">
        <v>91</v>
      </c>
      <c r="B27" s="29"/>
      <c r="C27" s="34">
        <f>C25+C26</f>
        <v>90273</v>
      </c>
      <c r="D27" s="34">
        <f>D25+D26</f>
        <v>59940</v>
      </c>
    </row>
    <row r="28" spans="1:5" ht="33" customHeight="1" x14ac:dyDescent="0.25"/>
    <row r="29" spans="1:5" s="1" customFormat="1" x14ac:dyDescent="0.25">
      <c r="A29" s="6"/>
      <c r="B29" s="3"/>
      <c r="C29" s="2"/>
      <c r="D29" s="5"/>
      <c r="E29" s="5"/>
    </row>
    <row r="30" spans="1:5" s="1" customFormat="1" x14ac:dyDescent="0.25">
      <c r="A30" s="6"/>
      <c r="B30" s="3"/>
      <c r="C30" s="2"/>
      <c r="D30" s="5"/>
      <c r="E30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/>
  <headerFooter alignWithMargins="0">
    <oddFooter>&amp;L&amp;B&amp;"Arial"&amp;8Director general
Alexandru Filip &amp;C&amp;B&amp;"Arial"&amp;8Director financiar
Doru Damaschin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3"/>
  <sheetViews>
    <sheetView showGridLines="0" zoomScaleNormal="100" workbookViewId="0">
      <selection activeCell="D15" sqref="D15:E15"/>
    </sheetView>
  </sheetViews>
  <sheetFormatPr defaultRowHeight="15.75" x14ac:dyDescent="0.25"/>
  <cols>
    <col min="1" max="1" width="50.7109375" style="4" customWidth="1"/>
    <col min="2" max="2" width="15.7109375" style="3" customWidth="1"/>
    <col min="3" max="4" width="20.7109375" style="2" customWidth="1"/>
    <col min="5" max="16384" width="9.140625" style="1"/>
  </cols>
  <sheetData>
    <row r="1" spans="1:5" ht="87" customHeight="1" x14ac:dyDescent="0.25">
      <c r="A1" s="79" t="s">
        <v>92</v>
      </c>
      <c r="B1" s="79"/>
      <c r="C1" s="79"/>
      <c r="D1" s="79"/>
    </row>
    <row r="2" spans="1:5" ht="24.95" customHeight="1" thickBot="1" x14ac:dyDescent="0.3">
      <c r="A2" s="17"/>
      <c r="B2" s="37" t="s">
        <v>68</v>
      </c>
      <c r="C2" s="68" t="s">
        <v>24</v>
      </c>
      <c r="D2" s="68" t="s">
        <v>25</v>
      </c>
    </row>
    <row r="3" spans="1:5" x14ac:dyDescent="0.25">
      <c r="A3" s="17"/>
      <c r="B3" s="37"/>
      <c r="C3" s="38"/>
      <c r="D3" s="38"/>
    </row>
    <row r="4" spans="1:5" ht="32.1" customHeight="1" x14ac:dyDescent="0.25">
      <c r="A4" s="20" t="s">
        <v>93</v>
      </c>
      <c r="B4" s="16"/>
    </row>
    <row r="5" spans="1:5" s="24" customFormat="1" ht="24.95" customHeight="1" x14ac:dyDescent="0.25">
      <c r="A5" s="19" t="s">
        <v>94</v>
      </c>
      <c r="B5" s="25"/>
      <c r="C5" s="18">
        <v>485376</v>
      </c>
      <c r="D5" s="18">
        <v>379829</v>
      </c>
      <c r="E5" s="21"/>
    </row>
    <row r="6" spans="1:5" s="24" customFormat="1" ht="24.95" customHeight="1" x14ac:dyDescent="0.25">
      <c r="A6" s="19" t="s">
        <v>95</v>
      </c>
      <c r="B6" s="25"/>
      <c r="C6" s="18">
        <v>6478</v>
      </c>
      <c r="D6" s="18">
        <v>3055</v>
      </c>
      <c r="E6" s="21"/>
    </row>
    <row r="7" spans="1:5" ht="24.95" customHeight="1" x14ac:dyDescent="0.25">
      <c r="A7" s="19" t="s">
        <v>96</v>
      </c>
      <c r="B7" s="16"/>
      <c r="C7" s="18">
        <v>98</v>
      </c>
      <c r="D7" s="18">
        <v>2466</v>
      </c>
    </row>
    <row r="8" spans="1:5" s="10" customFormat="1" ht="24.95" customHeight="1" x14ac:dyDescent="0.25">
      <c r="A8" s="19" t="s">
        <v>97</v>
      </c>
      <c r="B8" s="16"/>
      <c r="C8" s="18">
        <v>-344098</v>
      </c>
      <c r="D8" s="18">
        <v>-221820</v>
      </c>
    </row>
    <row r="9" spans="1:5" s="24" customFormat="1" ht="24.95" customHeight="1" x14ac:dyDescent="0.25">
      <c r="A9" s="19" t="s">
        <v>98</v>
      </c>
      <c r="B9" s="25"/>
      <c r="C9" s="18">
        <f>-70752-13676</f>
        <v>-84428</v>
      </c>
      <c r="D9" s="18">
        <f>-65966-6005</f>
        <v>-71971</v>
      </c>
    </row>
    <row r="10" spans="1:5" ht="32.1" customHeight="1" x14ac:dyDescent="0.25">
      <c r="A10" s="9" t="s">
        <v>99</v>
      </c>
      <c r="B10" s="8">
        <v>27</v>
      </c>
      <c r="C10" s="7">
        <f>SUM(C5:C9)</f>
        <v>63426</v>
      </c>
      <c r="D10" s="7">
        <f>SUM(D5:D9)</f>
        <v>91559</v>
      </c>
    </row>
    <row r="11" spans="1:5" ht="5.25" customHeight="1" x14ac:dyDescent="0.25">
      <c r="A11" s="17"/>
      <c r="B11" s="16"/>
      <c r="C11" s="15"/>
      <c r="D11" s="15"/>
    </row>
    <row r="12" spans="1:5" x14ac:dyDescent="0.25">
      <c r="A12" s="20" t="s">
        <v>100</v>
      </c>
      <c r="B12" s="16"/>
      <c r="C12" s="4"/>
      <c r="D12" s="4"/>
    </row>
    <row r="13" spans="1:5" s="24" customFormat="1" ht="24.95" customHeight="1" x14ac:dyDescent="0.25">
      <c r="A13" s="6" t="s">
        <v>101</v>
      </c>
      <c r="B13" s="16"/>
      <c r="C13" s="18">
        <v>2541</v>
      </c>
      <c r="D13" s="18">
        <v>0</v>
      </c>
    </row>
    <row r="14" spans="1:5" s="24" customFormat="1" ht="24.95" customHeight="1" x14ac:dyDescent="0.25">
      <c r="A14" s="6" t="s">
        <v>102</v>
      </c>
      <c r="B14" s="16"/>
      <c r="C14" s="18">
        <v>311</v>
      </c>
      <c r="D14" s="18">
        <v>0</v>
      </c>
    </row>
    <row r="15" spans="1:5" s="23" customFormat="1" ht="24.95" customHeight="1" x14ac:dyDescent="0.25">
      <c r="A15" s="19" t="s">
        <v>103</v>
      </c>
      <c r="B15" s="16"/>
      <c r="C15" s="18">
        <v>9600</v>
      </c>
      <c r="D15" s="18">
        <v>2641</v>
      </c>
    </row>
    <row r="16" spans="1:5" s="23" customFormat="1" ht="24.95" customHeight="1" x14ac:dyDescent="0.25">
      <c r="A16" s="19" t="s">
        <v>104</v>
      </c>
      <c r="B16" s="16"/>
      <c r="C16" s="18">
        <v>0</v>
      </c>
      <c r="D16" s="18">
        <v>39</v>
      </c>
    </row>
    <row r="17" spans="1:4" s="23" customFormat="1" ht="30" customHeight="1" x14ac:dyDescent="0.25">
      <c r="A17" s="19" t="s">
        <v>105</v>
      </c>
      <c r="B17" s="16"/>
      <c r="C17" s="18">
        <v>-51916</v>
      </c>
      <c r="D17" s="18">
        <v>0</v>
      </c>
    </row>
    <row r="18" spans="1:4" s="21" customFormat="1" ht="31.5" x14ac:dyDescent="0.25">
      <c r="A18" s="19" t="s">
        <v>106</v>
      </c>
      <c r="B18" s="16"/>
      <c r="C18" s="22">
        <v>-31255</v>
      </c>
      <c r="D18" s="18">
        <v>-7246</v>
      </c>
    </row>
    <row r="19" spans="1:4" ht="32.1" customHeight="1" x14ac:dyDescent="0.25">
      <c r="A19" s="9" t="s">
        <v>107</v>
      </c>
      <c r="B19" s="8" t="s">
        <v>22</v>
      </c>
      <c r="C19" s="7">
        <f>SUM(C13:C18)</f>
        <v>-70719</v>
      </c>
      <c r="D19" s="7">
        <f>SUM(D13:D18)</f>
        <v>-4566</v>
      </c>
    </row>
    <row r="20" spans="1:4" ht="4.5" customHeight="1" x14ac:dyDescent="0.25">
      <c r="A20" s="17"/>
      <c r="B20" s="16"/>
      <c r="C20" s="15"/>
      <c r="D20" s="15"/>
    </row>
    <row r="21" spans="1:4" ht="32.1" customHeight="1" x14ac:dyDescent="0.25">
      <c r="A21" s="20" t="s">
        <v>108</v>
      </c>
      <c r="B21" s="16"/>
      <c r="C21" s="4"/>
      <c r="D21" s="4"/>
    </row>
    <row r="22" spans="1:4" ht="24.95" customHeight="1" x14ac:dyDescent="0.25">
      <c r="A22" s="19" t="s">
        <v>109</v>
      </c>
      <c r="B22" s="16"/>
      <c r="C22" s="18">
        <v>-21991</v>
      </c>
      <c r="D22" s="18">
        <v>-17568</v>
      </c>
    </row>
    <row r="23" spans="1:4" ht="32.1" customHeight="1" x14ac:dyDescent="0.25">
      <c r="A23" s="9" t="s">
        <v>110</v>
      </c>
      <c r="B23" s="8">
        <v>27</v>
      </c>
      <c r="C23" s="7">
        <f>SUM(C22)</f>
        <v>-21991</v>
      </c>
      <c r="D23" s="7">
        <f>SUM(D22)</f>
        <v>-17568</v>
      </c>
    </row>
    <row r="24" spans="1:4" ht="2.25" customHeight="1" x14ac:dyDescent="0.25">
      <c r="A24" s="17"/>
      <c r="B24" s="16"/>
      <c r="C24" s="15"/>
      <c r="D24" s="15"/>
    </row>
    <row r="25" spans="1:4" ht="32.1" customHeight="1" x14ac:dyDescent="0.25">
      <c r="A25" s="14" t="s">
        <v>111</v>
      </c>
      <c r="B25" s="13"/>
      <c r="C25" s="12">
        <f>C10+C19+C23</f>
        <v>-29284</v>
      </c>
      <c r="D25" s="12">
        <f>D10+D19+D23</f>
        <v>69425</v>
      </c>
    </row>
    <row r="26" spans="1:4" s="10" customFormat="1" ht="40.5" customHeight="1" x14ac:dyDescent="0.25">
      <c r="A26" s="9" t="s">
        <v>112</v>
      </c>
      <c r="B26" s="8"/>
      <c r="C26" s="7">
        <v>274471</v>
      </c>
      <c r="D26" s="7">
        <v>202660</v>
      </c>
    </row>
    <row r="27" spans="1:4" s="10" customFormat="1" ht="31.5" x14ac:dyDescent="0.25">
      <c r="A27" s="11" t="s">
        <v>113</v>
      </c>
      <c r="B27" s="8">
        <v>27</v>
      </c>
      <c r="C27" s="7">
        <v>986</v>
      </c>
      <c r="D27" s="7">
        <v>2386</v>
      </c>
    </row>
    <row r="28" spans="1:4" ht="32.1" customHeight="1" x14ac:dyDescent="0.25">
      <c r="A28" s="9" t="s">
        <v>114</v>
      </c>
      <c r="B28" s="8">
        <v>11</v>
      </c>
      <c r="C28" s="7">
        <f>C26+C25+C27</f>
        <v>246173</v>
      </c>
      <c r="D28" s="7">
        <f>D25+D26+D27</f>
        <v>274471</v>
      </c>
    </row>
    <row r="31" spans="1:4" x14ac:dyDescent="0.25">
      <c r="A31" s="6"/>
      <c r="D31" s="5"/>
    </row>
    <row r="32" spans="1:4" x14ac:dyDescent="0.25">
      <c r="A32" s="6"/>
      <c r="D32" s="5"/>
    </row>
    <row r="33" spans="1:4" x14ac:dyDescent="0.25">
      <c r="A33" s="26"/>
      <c r="B33" s="26"/>
      <c r="C33" s="26"/>
      <c r="D33" s="26"/>
    </row>
  </sheetData>
  <mergeCells count="1">
    <mergeCell ref="A1:D1"/>
  </mergeCells>
  <printOptions horizontalCentered="1"/>
  <pageMargins left="0.98425196850393704" right="0.39370078740157483" top="0.59055118110236227" bottom="0.59055118110236227" header="0" footer="0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showGridLines="0" workbookViewId="0">
      <selection activeCell="A21" sqref="A21"/>
    </sheetView>
  </sheetViews>
  <sheetFormatPr defaultRowHeight="15.75" x14ac:dyDescent="0.25"/>
  <cols>
    <col min="1" max="1" width="50.7109375" style="26" customWidth="1"/>
    <col min="2" max="2" width="15.7109375" style="26" customWidth="1"/>
    <col min="3" max="4" width="20.7109375" style="26" customWidth="1"/>
    <col min="5" max="16384" width="9.140625" style="26"/>
  </cols>
  <sheetData>
    <row r="1" spans="1:4" ht="63" customHeight="1" x14ac:dyDescent="0.25">
      <c r="A1" s="80" t="s">
        <v>115</v>
      </c>
      <c r="B1" s="80"/>
      <c r="C1" s="80"/>
      <c r="D1" s="80"/>
    </row>
    <row r="3" spans="1:4" ht="16.5" thickBot="1" x14ac:dyDescent="0.3">
      <c r="C3" s="68" t="s">
        <v>24</v>
      </c>
      <c r="D3" s="68" t="s">
        <v>25</v>
      </c>
    </row>
    <row r="4" spans="1:4" x14ac:dyDescent="0.25">
      <c r="C4" s="40"/>
      <c r="D4" s="40"/>
    </row>
    <row r="5" spans="1:4" ht="16.5" thickBot="1" x14ac:dyDescent="0.3">
      <c r="A5" s="41" t="s">
        <v>91</v>
      </c>
      <c r="B5" s="42"/>
      <c r="C5" s="67">
        <v>90273</v>
      </c>
      <c r="D5" s="34">
        <v>59940</v>
      </c>
    </row>
    <row r="6" spans="1:4" x14ac:dyDescent="0.25">
      <c r="D6" s="43"/>
    </row>
    <row r="7" spans="1:4" x14ac:dyDescent="0.25">
      <c r="A7" s="44" t="s">
        <v>116</v>
      </c>
      <c r="C7" s="61">
        <v>-2345</v>
      </c>
      <c r="D7" s="61">
        <v>-648</v>
      </c>
    </row>
    <row r="8" spans="1:4" x14ac:dyDescent="0.25">
      <c r="C8" s="62"/>
      <c r="D8" s="62"/>
    </row>
    <row r="9" spans="1:4" ht="31.5" x14ac:dyDescent="0.25">
      <c r="A9" s="44" t="s">
        <v>117</v>
      </c>
      <c r="C9" s="61">
        <v>7235</v>
      </c>
      <c r="D9" s="18">
        <v>0</v>
      </c>
    </row>
    <row r="10" spans="1:4" ht="16.5" thickBot="1" x14ac:dyDescent="0.3">
      <c r="C10" s="65"/>
      <c r="D10" s="64"/>
    </row>
    <row r="11" spans="1:4" ht="16.5" thickBot="1" x14ac:dyDescent="0.3">
      <c r="A11" s="45" t="s">
        <v>118</v>
      </c>
      <c r="B11" s="43"/>
      <c r="C11" s="46">
        <f>C7+C9</f>
        <v>4890</v>
      </c>
      <c r="D11" s="46">
        <f>D7+D9</f>
        <v>-648</v>
      </c>
    </row>
    <row r="12" spans="1:4" ht="16.5" thickBot="1" x14ac:dyDescent="0.3">
      <c r="A12" s="45"/>
      <c r="B12" s="47"/>
      <c r="C12" s="45"/>
      <c r="D12" s="40"/>
    </row>
    <row r="13" spans="1:4" ht="16.5" thickBot="1" x14ac:dyDescent="0.3">
      <c r="A13" s="40" t="s">
        <v>119</v>
      </c>
      <c r="C13" s="66">
        <f>C5+C11</f>
        <v>95163</v>
      </c>
      <c r="D13" s="66">
        <f>D5+D11</f>
        <v>59292</v>
      </c>
    </row>
    <row r="14" spans="1:4" x14ac:dyDescent="0.25">
      <c r="A14" s="43"/>
      <c r="B14" s="43"/>
      <c r="C14" s="43"/>
      <c r="D14" s="43"/>
    </row>
    <row r="16" spans="1:4" x14ac:dyDescent="0.25">
      <c r="A16" s="6"/>
      <c r="B16" s="3"/>
      <c r="C16" s="2"/>
      <c r="D16" s="5"/>
    </row>
    <row r="17" spans="1:4" x14ac:dyDescent="0.25">
      <c r="A17" s="6"/>
      <c r="B17" s="3"/>
      <c r="C17" s="2"/>
      <c r="D17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BALANCE SHEET 31.12.2022</vt:lpstr>
      <vt:lpstr>PROFIT OR LOSS 31.12.2022</vt:lpstr>
      <vt:lpstr>CASH FLOW 31.12.2022</vt:lpstr>
      <vt:lpstr>OTHER INCOMES 31.12.2022</vt:lpstr>
      <vt:lpstr>'BALANCE SHEET 31.12.2022'!Print_Titles</vt:lpstr>
      <vt:lpstr>'PROFIT OR LOSS 31.12.2022'!Print_Titles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vlad.petcu</cp:lastModifiedBy>
  <dcterms:modified xsi:type="dcterms:W3CDTF">2025-08-18T08:41:13Z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